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4" i="22"/>
  <c r="D5"/>
  <c r="D6"/>
  <c r="D7"/>
  <c r="G37" i="23"/>
  <c r="G52"/>
  <c r="L6" i="15"/>
  <c r="L7"/>
  <c r="L8"/>
  <c r="L9"/>
  <c r="L10"/>
  <c r="L11"/>
  <c r="L13"/>
  <c r="L14"/>
  <c r="E15"/>
  <c r="F15"/>
  <c r="G15"/>
  <c r="H15"/>
  <c r="I15"/>
  <c r="J15"/>
  <c r="K15"/>
  <c r="K46"/>
  <c r="D3" i="22"/>
  <c r="L15" i="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F46"/>
  <c r="D8" i="22"/>
  <c r="G45" i="15"/>
  <c r="G46"/>
  <c r="H45"/>
  <c r="H46"/>
  <c r="D9" i="22"/>
  <c r="J45" i="15"/>
  <c r="K45"/>
  <c r="E45"/>
  <c r="E46"/>
  <c r="D10" i="22"/>
  <c r="I46" i="15"/>
  <c r="J46"/>
  <c r="L45"/>
  <c r="L46"/>
</calcChain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<sst xmlns="http://schemas.openxmlformats.org/spreadsheetml/2006/main" count="280" uniqueCount="212">
  <si>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</si>
  <si>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</si>
  <si>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</si>
  <si>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</si>
  <si>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</si>
  <si>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</si>
  <si>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</si>
  <si>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</si>
  <si>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</si>
  <si>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</si>
  <si>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</si>
  <si>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</si>
  <si>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</si>
  <si>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</si>
  <si>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</si>
  <si>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</si>
  <si>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</si>
  <si>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</si>
  <si>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</si>
  <si>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</si>
  <si>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</si>
  <si>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</si>
  <si>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</si>
  <si>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</si>
  <si>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</si>
  <si>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</si>
  <si>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</si>
  <si>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</si>
  <si>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</si>
  <si>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</si>
  <si>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</si>
  <si>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</si>
  <si>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</si>
  <si>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</si>
  <si>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</si>
  <si>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</si>
  <si>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</si>
  <si>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</si>
  <si>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</si>
  <si>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</si>
  <si>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</si>
  <si>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</si>
  <si>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</si>
  <si>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</si>
  <si>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</si>
  <si>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</si>
  <si>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</si>
  <si>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</si>
  <si>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</si>
  <si>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</si>
  <si>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</si>
  <si>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</si>
  <si>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</si>
  <si>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</si>
  <si>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</si>
  <si>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</si>
  <si>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</si>
  <si>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</si>
  <si>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</si>
  <si>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</si>
  <si>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</si>
  <si>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</si>
  <si>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</si>
  <si>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</si>
  <si>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</si>
  <si>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</si>
  <si>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</si>
  <si>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</si>
  <si>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</si>
  <si>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</si>
  <si>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</si>
  <si>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</si>
  <si>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</si>
  <si>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</si>
  <si>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</si>
  <si>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</si>
  <si>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</si>
  <si>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</si>
  <si>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</si>
  <si>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</si>
  <si>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</si>
  <si>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</si>
  <si>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</si>
  <si>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</si>
  <si>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</si>
  <si>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</si>
  <si>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</si>
  <si>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</si>
  <si>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</si>
  <si>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</si>
  <si>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</si>
  <si>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</si>
  <si>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</si>
  <si>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</si>
  <si>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</si>
  <si>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</si>
  <si>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</si>
  <si>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</si>
  <si>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</si>
  <si>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</si>
  <si>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</si>
  <si>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</si>
  <si>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</si>
  <si>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</si>
  <si>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</si>
  <si>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</si>
  <si>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</si>
  <si>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</si>
  <si>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</si>
  <si>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</si>
  <si>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</si>
  <si>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</si>
  <si>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</si>
  <si>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</si>
  <si>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</si>
  <si>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</si>
  <si>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</si>
  <si>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</si>
  <si>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</si>
  <si>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</si>
  <si>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</si>
  <si>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</si>
  <si>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</si>
  <si>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</si>
  <si>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</si>
  <si>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</si>
  <si>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</si>
  <si>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</si>
  <si>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</si>
  <si>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</si>
  <si>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</si>
  <si>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</si>
  <si>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</si>
  <si>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</si>
  <si>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</si>
  <si>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</si>
  <si>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</si>
  <si>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</si>
  <si>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</si>
  <si>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</si>
  <si>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</si>
  <si>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</si>
  <si>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</si>
  <si>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</si>
  <si>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</si>
  <si>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</si>
  <si>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</si>
  <si>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</si>
  <si>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</si>
  <si>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</si>
  <si>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</si>
  <si>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</si>
  <si>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</si>
  <si>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</si>
  <si>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</si>
  <si>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</si>
  <si>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</si>
  <si>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</si>
  <si>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</si>
  <si>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</si>
  <si>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</si>
  <si>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</si>
  <si>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</si>
  <si>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</si>
  <si>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</si>
  <si>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</si>
  <si>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</si>
  <si>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</si>
  <si>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</si>
  <si>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</si>
  <si>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</si>
  <si>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</si>
  <si>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</si>
  <si>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</si>
  <si>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</si>
  <si>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</si>
  <si>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</si>
  <si>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</si>
  <si>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</si>
  <si>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</si>
  <si>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</si>
  <si>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</si>
  <si>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</si>
  <si>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</si>
  <si>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</si>
  <si>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</si>
  <si>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</si>
  <si>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</si>
  <si>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</si>
  <si>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</si>
  <si>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</si>
  <si>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</si>
  <si>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</si>
  <si>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</si>
  <si>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</si>
  <si>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</si>
  <si>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</si>
  <si>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</si>
  <si>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</si>
  <si>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</si>
  <si>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</si>
  <si>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</si>
  <si>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Новгородківський районний суд Кіровоградської області</t>
  </si>
  <si>
    <t>28200.смт. Новгородка.вул. Дружби 126</t>
  </si>
  <si>
    <t>Доручення судів України / іноземних судів</t>
  </si>
  <si>
    <t xml:space="preserve">Розглянуто справ судом присяжних </t>
  </si>
  <si>
    <t>Ю.В. Рачкелюк</t>
  </si>
  <si>
    <t>Т.О. Осієвська</t>
  </si>
  <si>
    <t>(05241) 2-02-53</t>
  </si>
  <si>
    <t>(05241) 2-03-56</t>
  </si>
  <si>
    <t>inbox@ng.kr.court.gov.ua</t>
  </si>
  <si>
    <t>1 липня 2020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</si>
</sst>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>
      <c r="B4" s="123"/>
      <c r="C4" s="123"/>
      <c r="D4" s="123"/>
      <c r="E4" s="123"/>
      <c r="F4" s="123"/>
      <c r="G4" s="123"/>
      <c r="H4" s="123"/>
    </row>
    <row r="5" spans="1:8" ht="18.95" customHeight="1">
      <c r="B5" s="122"/>
      <c r="C5" s="122"/>
      <c r="D5" s="122"/>
      <c r="E5" s="122"/>
      <c r="F5" s="122"/>
      <c r="G5" s="122"/>
      <c r="H5" s="122"/>
    </row>
    <row r="6" spans="1:8" ht="18.95" customHeight="1">
      <c r="B6" s="16"/>
      <c r="C6" s="122" t="s">
        <v>201</v>
      </c>
      <c r="D6" s="122"/>
      <c r="E6" s="122"/>
      <c r="F6" s="122"/>
      <c r="G6" s="122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>
      <c r="A18" s="38"/>
      <c r="B18" s="127" t="s">
        <v>19</v>
      </c>
      <c r="C18" s="128"/>
      <c r="D18" s="129"/>
      <c r="E18" s="154"/>
    </row>
    <row r="19" spans="1:9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&amp;C&amp;L9DADD7FD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28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52</v>
      </c>
      <c r="F6" s="90">
        <v>22</v>
      </c>
      <c r="G6" s="90"/>
      <c r="H6" s="90">
        <v>13</v>
      </c>
      <c r="I6" s="90" t="s">
        <v>172</v>
      </c>
      <c r="J6" s="90">
        <v>39</v>
      </c>
      <c r="K6" s="91">
        <v>15</v>
      </c>
      <c r="L6" s="101">
        <f t="shared" ref="L6:L11" si="0">E6-F6</f>
        <v>30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37</v>
      </c>
      <c r="F7" s="90">
        <v>36</v>
      </c>
      <c r="G7" s="90"/>
      <c r="H7" s="90">
        <v>34</v>
      </c>
      <c r="I7" s="90">
        <v>29</v>
      </c>
      <c r="J7" s="90">
        <v>3</v>
      </c>
      <c r="K7" s="91"/>
      <c r="L7" s="101">
        <f t="shared" si="0"/>
        <v>1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17</v>
      </c>
      <c r="F9" s="90">
        <v>10</v>
      </c>
      <c r="G9" s="90"/>
      <c r="H9" s="90">
        <v>14</v>
      </c>
      <c r="I9" s="90">
        <v>10</v>
      </c>
      <c r="J9" s="90">
        <v>3</v>
      </c>
      <c r="K9" s="91"/>
      <c r="L9" s="101">
        <f t="shared" si="0"/>
        <v>7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3</v>
      </c>
      <c r="F12" s="90">
        <v>1</v>
      </c>
      <c r="G12" s="90"/>
      <c r="H12" s="90">
        <v>2</v>
      </c>
      <c r="I12" s="90"/>
      <c r="J12" s="90">
        <v>1</v>
      </c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t="shared" ref="E15:K15" si="2">SUM(E6:E14)</f>
        <v>109</v>
      </c>
      <c r="F15" s="104">
        <f t="shared" si="2"/>
        <v>69</v>
      </c>
      <c r="G15" s="104">
        <f t="shared" si="2"/>
        <v>0</v>
      </c>
      <c r="H15" s="104">
        <f t="shared" si="2"/>
        <v>63</v>
      </c>
      <c r="I15" s="104">
        <f t="shared" si="2"/>
        <v>39</v>
      </c>
      <c r="J15" s="104">
        <f t="shared" si="2"/>
        <v>46</v>
      </c>
      <c r="K15" s="104">
        <f t="shared" si="2"/>
        <v>15</v>
      </c>
      <c r="L15" s="101">
        <f t="shared" si="1"/>
        <v>40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10</v>
      </c>
      <c r="F16" s="92">
        <v>9</v>
      </c>
      <c r="G16" s="92"/>
      <c r="H16" s="92">
        <v>10</v>
      </c>
      <c r="I16" s="92">
        <v>10</v>
      </c>
      <c r="J16" s="92"/>
      <c r="K16" s="91"/>
      <c r="L16" s="101">
        <f t="shared" si="1"/>
        <v>1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12</v>
      </c>
      <c r="F17" s="92">
        <v>10</v>
      </c>
      <c r="G17" s="92"/>
      <c r="H17" s="92">
        <v>7</v>
      </c>
      <c r="I17" s="92">
        <v>4</v>
      </c>
      <c r="J17" s="92">
        <v>5</v>
      </c>
      <c r="K17" s="91"/>
      <c r="L17" s="101">
        <f t="shared" si="1"/>
        <v>2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12</v>
      </c>
      <c r="F24" s="91">
        <v>10</v>
      </c>
      <c r="G24" s="91"/>
      <c r="H24" s="91">
        <v>7</v>
      </c>
      <c r="I24" s="91">
        <v>4</v>
      </c>
      <c r="J24" s="91">
        <v>5</v>
      </c>
      <c r="K24" s="91"/>
      <c r="L24" s="101">
        <f t="shared" si="3"/>
        <v>2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18</v>
      </c>
      <c r="F25" s="91">
        <v>17</v>
      </c>
      <c r="G25" s="91"/>
      <c r="H25" s="91">
        <v>15</v>
      </c>
      <c r="I25" s="91">
        <v>13</v>
      </c>
      <c r="J25" s="91">
        <v>3</v>
      </c>
      <c r="K25" s="91"/>
      <c r="L25" s="101">
        <f t="shared" si="3"/>
        <v>1</v>
      </c>
    </row>
    <row r="26" spans="1:12" ht="22.5" customHeight="1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113</v>
      </c>
      <c r="F27" s="91">
        <v>95</v>
      </c>
      <c r="G27" s="91"/>
      <c r="H27" s="91">
        <v>93</v>
      </c>
      <c r="I27" s="91">
        <v>80</v>
      </c>
      <c r="J27" s="91">
        <v>20</v>
      </c>
      <c r="K27" s="91">
        <v>2</v>
      </c>
      <c r="L27" s="101">
        <f t="shared" si="3"/>
        <v>18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145</v>
      </c>
      <c r="F28" s="91">
        <v>80</v>
      </c>
      <c r="G28" s="91"/>
      <c r="H28" s="91">
        <v>90</v>
      </c>
      <c r="I28" s="91">
        <v>64</v>
      </c>
      <c r="J28" s="91">
        <v>55</v>
      </c>
      <c r="K28" s="91">
        <v>12</v>
      </c>
      <c r="L28" s="101">
        <f t="shared" si="3"/>
        <v>65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19</v>
      </c>
      <c r="F29" s="91">
        <v>18</v>
      </c>
      <c r="G29" s="91"/>
      <c r="H29" s="91">
        <v>18</v>
      </c>
      <c r="I29" s="91">
        <v>17</v>
      </c>
      <c r="J29" s="91">
        <v>1</v>
      </c>
      <c r="K29" s="91"/>
      <c r="L29" s="101">
        <f t="shared" si="3"/>
        <v>1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23</v>
      </c>
      <c r="F30" s="91">
        <v>18</v>
      </c>
      <c r="G30" s="91">
        <v>1</v>
      </c>
      <c r="H30" s="91">
        <v>15</v>
      </c>
      <c r="I30" s="91">
        <v>13</v>
      </c>
      <c r="J30" s="91">
        <v>8</v>
      </c>
      <c r="K30" s="91"/>
      <c r="L30" s="101">
        <f t="shared" si="3"/>
        <v>5</v>
      </c>
    </row>
    <row r="31" spans="1:12" ht="15.75" customHeight="1">
      <c r="A31" s="178"/>
      <c r="B31" s="165" t="s">
        <v>34</v>
      </c>
      <c r="C31" s="166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3"/>
        <v>0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1</v>
      </c>
      <c r="F35" s="91"/>
      <c r="G35" s="91"/>
      <c r="H35" s="91">
        <v>1</v>
      </c>
      <c r="I35" s="91">
        <v>1</v>
      </c>
      <c r="J35" s="91"/>
      <c r="K35" s="91"/>
      <c r="L35" s="101">
        <f t="shared" ref="L35:L43" si="4">E35-F35</f>
        <v>1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7</v>
      </c>
      <c r="F36" s="91">
        <v>6</v>
      </c>
      <c r="G36" s="91"/>
      <c r="H36" s="91">
        <v>7</v>
      </c>
      <c r="I36" s="91">
        <v>5</v>
      </c>
      <c r="J36" s="91"/>
      <c r="K36" s="91"/>
      <c r="L36" s="101">
        <f t="shared" si="4"/>
        <v>1</v>
      </c>
    </row>
    <row r="37" spans="1:12" ht="39" customHeight="1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230</v>
      </c>
      <c r="F40" s="91">
        <v>153</v>
      </c>
      <c r="G40" s="91">
        <v>1</v>
      </c>
      <c r="H40" s="91">
        <v>142</v>
      </c>
      <c r="I40" s="91">
        <v>96</v>
      </c>
      <c r="J40" s="91">
        <v>88</v>
      </c>
      <c r="K40" s="91">
        <v>14</v>
      </c>
      <c r="L40" s="101">
        <f t="shared" si="4"/>
        <v>77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181</v>
      </c>
      <c r="F41" s="91">
        <v>168</v>
      </c>
      <c r="G41" s="91"/>
      <c r="H41" s="91">
        <v>134</v>
      </c>
      <c r="I41" s="91" t="s">
        <v>172</v>
      </c>
      <c r="J41" s="91">
        <v>47</v>
      </c>
      <c r="K41" s="91"/>
      <c r="L41" s="101">
        <f t="shared" si="4"/>
        <v>13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7</v>
      </c>
      <c r="F42" s="91">
        <v>6</v>
      </c>
      <c r="G42" s="91"/>
      <c r="H42" s="91">
        <v>5</v>
      </c>
      <c r="I42" s="91" t="s">
        <v>172</v>
      </c>
      <c r="J42" s="91">
        <v>2</v>
      </c>
      <c r="K42" s="91"/>
      <c r="L42" s="101">
        <f t="shared" si="4"/>
        <v>1</v>
      </c>
    </row>
    <row r="43" spans="1:12" ht="26.25" customHeight="1">
      <c r="A43" s="171"/>
      <c r="B43" s="177" t="s">
        <v>43</v>
      </c>
      <c r="C43" s="177"/>
      <c r="D43" s="43">
        <v>38</v>
      </c>
      <c r="E43" s="91"/>
      <c r="F43" s="91"/>
      <c r="G43" s="91"/>
      <c r="H43" s="91"/>
      <c r="I43" s="91"/>
      <c r="J43" s="91"/>
      <c r="K43" s="91"/>
      <c r="L43" s="101">
        <f t="shared" si="4"/>
        <v>0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181</v>
      </c>
      <c r="F45" s="91">
        <f t="shared" ref="F45:K45" si="5">F41+F43+F44</f>
        <v>168</v>
      </c>
      <c r="G45" s="91">
        <f t="shared" si="5"/>
        <v>0</v>
      </c>
      <c r="H45" s="91">
        <f t="shared" si="5"/>
        <v>134</v>
      </c>
      <c r="I45" s="91">
        <f>I43+I44</f>
        <v>0</v>
      </c>
      <c r="J45" s="91">
        <f t="shared" si="5"/>
        <v>47</v>
      </c>
      <c r="K45" s="91">
        <f t="shared" si="5"/>
        <v>0</v>
      </c>
      <c r="L45" s="101">
        <f>E45-F45</f>
        <v>13</v>
      </c>
    </row>
    <row r="46" spans="1:12">
      <c r="A46" s="175" t="s">
        <v>189</v>
      </c>
      <c r="B46" s="175"/>
      <c r="C46" s="175"/>
      <c r="D46" s="43">
        <v>41</v>
      </c>
      <c r="E46" s="91">
        <f>E15+E24+E40+E45</f>
        <v>532</v>
      </c>
      <c r="F46" s="91">
        <f t="shared" ref="F46:K46" si="6">F15+F24+F40+F45</f>
        <v>400</v>
      </c>
      <c r="G46" s="91">
        <f t="shared" si="6"/>
        <v>1</v>
      </c>
      <c r="H46" s="91">
        <f t="shared" si="6"/>
        <v>346</v>
      </c>
      <c r="I46" s="91">
        <f t="shared" si="6"/>
        <v>139</v>
      </c>
      <c r="J46" s="91">
        <f t="shared" si="6"/>
        <v>186</v>
      </c>
      <c r="K46" s="91">
        <f t="shared" si="6"/>
        <v>29</v>
      </c>
      <c r="L46" s="101">
        <f>E46-F46</f>
        <v>132</v>
      </c>
    </row>
    <row r="47" spans="1:12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Новгородківський районний суд Кіровоградської області, 
Початок періоду: 01.01.2020, Кінець періоду: 30.06.2020&amp;L9DADD7FD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/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/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39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2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5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6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10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5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3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5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>
        <v>1</v>
      </c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>
        <v>2</v>
      </c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2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1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7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100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9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6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12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2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>
        <v>1</v>
      </c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>
        <v>1</v>
      </c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45</v>
      </c>
    </row>
    <row r="44" spans="1:8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4</v>
      </c>
    </row>
    <row r="45" spans="1:8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3</v>
      </c>
    </row>
    <row r="46" spans="1:8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1</v>
      </c>
    </row>
    <row r="47" spans="1:8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7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12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3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Новгородківський районний суд Кіровоградської області, 
Початок періоду: 01.01.2020, Кінець періоду: 30.06.2020&amp;L9DADD7FD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abSelected="1" topLeftCell="A53" zoomScaleSheetLayoutView="100" workbookViewId="0">
      <selection activeCell="G65" sqref="G6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13</v>
      </c>
    </row>
    <row r="4" spans="1:13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9</v>
      </c>
    </row>
    <row r="5" spans="1:13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/>
    </row>
    <row r="6" spans="1:13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4</v>
      </c>
    </row>
    <row r="8" spans="1:13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6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55</v>
      </c>
      <c r="K20" s="4"/>
      <c r="L20" s="4"/>
      <c r="M20" s="3"/>
    </row>
    <row r="21" spans="1:13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5</v>
      </c>
      <c r="K21" s="5"/>
    </row>
    <row r="22" spans="1:13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14</v>
      </c>
      <c r="K22" s="5"/>
    </row>
    <row r="23" spans="1:13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3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/>
      <c r="K27" s="5"/>
    </row>
    <row r="28" spans="1:13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12</v>
      </c>
      <c r="K28" s="5"/>
    </row>
    <row r="29" spans="1:13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/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45</v>
      </c>
      <c r="K37" s="5"/>
    </row>
    <row r="38" spans="1:11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133</v>
      </c>
    </row>
    <row r="39" spans="1:11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97</v>
      </c>
    </row>
    <row r="40" spans="1:11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1</v>
      </c>
    </row>
    <row r="41" spans="1:11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2868283</v>
      </c>
    </row>
    <row r="42" spans="1:11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609514</v>
      </c>
    </row>
    <row r="43" spans="1:11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1</v>
      </c>
    </row>
    <row r="45" spans="1:11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2</v>
      </c>
    </row>
    <row r="46" spans="1:11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24</v>
      </c>
    </row>
    <row r="47" spans="1:11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4</v>
      </c>
    </row>
    <row r="48" spans="1:11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3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51</v>
      </c>
      <c r="F55" s="96">
        <v>10</v>
      </c>
      <c r="G55" s="96">
        <v>1</v>
      </c>
      <c r="H55" s="96"/>
      <c r="I55" s="96">
        <v>1</v>
      </c>
    </row>
    <row r="56" spans="1:9" ht="13.5" customHeight="1">
      <c r="A56" s="273" t="s">
        <v>31</v>
      </c>
      <c r="B56" s="273"/>
      <c r="C56" s="273"/>
      <c r="D56" s="273"/>
      <c r="E56" s="96">
        <v>7</v>
      </c>
      <c r="F56" s="96"/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94</v>
      </c>
      <c r="F57" s="96">
        <v>42</v>
      </c>
      <c r="G57" s="96">
        <v>5</v>
      </c>
      <c r="H57" s="96">
        <v>1</v>
      </c>
      <c r="I57" s="96"/>
    </row>
    <row r="58" spans="1:9" ht="13.5" customHeight="1">
      <c r="A58" s="193" t="s">
        <v>111</v>
      </c>
      <c r="B58" s="193"/>
      <c r="C58" s="193"/>
      <c r="D58" s="193"/>
      <c r="E58" s="96">
        <v>134</v>
      </c>
      <c r="F58" s="96"/>
      <c r="G58" s="96"/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>
      <c r="A62" s="258" t="s">
        <v>195</v>
      </c>
      <c r="B62" s="259"/>
      <c r="C62" s="259"/>
      <c r="D62" s="259"/>
      <c r="E62" s="260"/>
      <c r="F62" s="117">
        <v>201</v>
      </c>
      <c r="G62" s="118">
        <v>1331598</v>
      </c>
      <c r="H62" s="113"/>
      <c r="I62" s="113"/>
    </row>
    <row r="63" spans="1:9">
      <c r="A63" s="240" t="s">
        <v>196</v>
      </c>
      <c r="B63" s="245" t="s">
        <v>197</v>
      </c>
      <c r="C63" s="246"/>
      <c r="D63" s="246"/>
      <c r="E63" s="247"/>
      <c r="F63" s="119">
        <v>108</v>
      </c>
      <c r="G63" s="119">
        <v>1134267</v>
      </c>
      <c r="H63" s="114"/>
      <c r="I63" s="115"/>
    </row>
    <row r="64" spans="1:9">
      <c r="A64" s="240"/>
      <c r="B64" s="245" t="s">
        <v>198</v>
      </c>
      <c r="C64" s="246"/>
      <c r="D64" s="246"/>
      <c r="E64" s="247"/>
      <c r="F64" s="119">
        <v>93</v>
      </c>
      <c r="G64" s="119">
        <v>197331</v>
      </c>
      <c r="H64" s="114"/>
      <c r="I64" s="115"/>
    </row>
    <row r="65" spans="1:9">
      <c r="A65" s="241" t="s">
        <v>199</v>
      </c>
      <c r="B65" s="248" t="s">
        <v>116</v>
      </c>
      <c r="C65" s="249"/>
      <c r="D65" s="249"/>
      <c r="E65" s="250"/>
      <c r="F65" s="120">
        <v>51</v>
      </c>
      <c r="G65" s="120">
        <v>21884</v>
      </c>
      <c r="H65" s="114"/>
      <c r="I65" s="115"/>
    </row>
    <row r="66" spans="1:9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Новгородківський районний суд Кіровоградської області, 
Початок періоду: 01.01.2020, Кінець періоду: 30.06.2020&amp;L9DADD7FD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15.591397849462366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32.608695652173914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15.909090909090908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86.5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173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266</v>
      </c>
    </row>
    <row r="11" spans="1:4" ht="16.5" customHeight="1">
      <c r="A11" s="204" t="s">
        <v>63</v>
      </c>
      <c r="B11" s="206"/>
      <c r="C11" s="14">
        <v>9</v>
      </c>
      <c r="D11" s="94">
        <v>64</v>
      </c>
    </row>
    <row r="12" spans="1:4" ht="16.5" customHeight="1">
      <c r="A12" s="313" t="s">
        <v>106</v>
      </c>
      <c r="B12" s="313"/>
      <c r="C12" s="14">
        <v>10</v>
      </c>
      <c r="D12" s="94">
        <v>68</v>
      </c>
    </row>
    <row r="13" spans="1:4" ht="16.5" customHeight="1">
      <c r="A13" s="313" t="s">
        <v>31</v>
      </c>
      <c r="B13" s="313"/>
      <c r="C13" s="14">
        <v>11</v>
      </c>
      <c r="D13" s="94">
        <v>48</v>
      </c>
    </row>
    <row r="14" spans="1:4" ht="16.5" customHeight="1">
      <c r="A14" s="313" t="s">
        <v>107</v>
      </c>
      <c r="B14" s="313"/>
      <c r="C14" s="14">
        <v>12</v>
      </c>
      <c r="D14" s="94">
        <v>101</v>
      </c>
    </row>
    <row r="15" spans="1:4" ht="16.5" customHeight="1">
      <c r="A15" s="313" t="s">
        <v>111</v>
      </c>
      <c r="B15" s="313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>
      <c r="A23" s="68" t="s">
        <v>102</v>
      </c>
      <c r="B23" s="88"/>
      <c r="C23" s="315" t="s">
        <v>208</v>
      </c>
      <c r="D23" s="315"/>
    </row>
    <row r="24" spans="1:4">
      <c r="A24" s="69" t="s">
        <v>103</v>
      </c>
      <c r="B24" s="88"/>
      <c r="C24" s="246" t="s">
        <v>209</v>
      </c>
      <c r="D24" s="246"/>
    </row>
    <row r="25" spans="1:4">
      <c r="A25" s="68" t="s">
        <v>104</v>
      </c>
      <c r="B25" s="89"/>
      <c r="C25" s="246" t="s">
        <v>210</v>
      </c>
      <c r="D25" s="246"/>
    </row>
    <row r="26" spans="1:4" ht="15.75" customHeight="1"/>
    <row r="27" spans="1:4" ht="12.75" customHeight="1">
      <c r="C27" s="312" t="s">
        <v>211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Новгородківський районний суд Кіровоградської області, 
Початок періоду: 01.01.2020, Кінець періоду: 30.06.2020&amp;L9DADD7FD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2018-03-28T07:45:37Z</cp:lastPrinted>
  <dcterms:created xsi:type="dcterms:W3CDTF">2004-04-20T14:33:35Z</dcterms:created>
  <dcterms:modified xsi:type="dcterms:W3CDTF">2020-07-15T13:13:59Z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1-мзс_00393_2.2020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65E4176D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